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16008" windowHeight="682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<sst xmlns="http://schemas.openxmlformats.org/spreadsheetml/2006/main" count="31" uniqueCount="31">
  <si>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</si>
  <si>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2017年贺岁纪念币预约、兑换进度统计表</t>
  </si>
  <si>
    <t>填报单位：建行云南省分行</t>
  </si>
  <si>
    <r>
      <t>填报时间：2017年1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12日</t>
    </r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</si>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</sst>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33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 wrapText="1"/>
    </xf>
    <xf numFmtId="176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6">
          <cell r="C6">
            <v>5380000</v>
          </cell>
          <cell r="D6">
            <v>3897947</v>
          </cell>
        </row>
        <row r="7">
          <cell r="C7">
            <v>260000</v>
          </cell>
          <cell r="D7">
            <v>254512</v>
          </cell>
        </row>
        <row r="8">
          <cell r="C8">
            <v>360000</v>
          </cell>
          <cell r="D8">
            <v>360000</v>
          </cell>
        </row>
        <row r="9">
          <cell r="C9">
            <v>360000</v>
          </cell>
          <cell r="D9">
            <v>359775</v>
          </cell>
        </row>
        <row r="10">
          <cell r="C10">
            <v>360000</v>
          </cell>
          <cell r="D10">
            <v>360000</v>
          </cell>
        </row>
        <row r="11">
          <cell r="C11">
            <v>360000</v>
          </cell>
          <cell r="D11">
            <v>212735</v>
          </cell>
        </row>
        <row r="12">
          <cell r="C12">
            <v>200000</v>
          </cell>
          <cell r="D12">
            <v>192878</v>
          </cell>
        </row>
        <row r="13">
          <cell r="C13">
            <v>160000</v>
          </cell>
          <cell r="D13">
            <v>160000</v>
          </cell>
        </row>
        <row r="14">
          <cell r="C14">
            <v>260000</v>
          </cell>
          <cell r="D14">
            <v>260000</v>
          </cell>
        </row>
        <row r="15">
          <cell r="C15">
            <v>240000</v>
          </cell>
          <cell r="D15">
            <v>240000</v>
          </cell>
        </row>
        <row r="16">
          <cell r="C16">
            <v>200000</v>
          </cell>
          <cell r="D16">
            <v>184650</v>
          </cell>
        </row>
        <row r="17">
          <cell r="C17">
            <v>160000</v>
          </cell>
          <cell r="D17">
            <v>126257</v>
          </cell>
        </row>
        <row r="18">
          <cell r="C18">
            <v>160000</v>
          </cell>
          <cell r="D18">
            <v>129500</v>
          </cell>
        </row>
        <row r="19">
          <cell r="C19">
            <v>200000</v>
          </cell>
          <cell r="D19">
            <v>182268</v>
          </cell>
        </row>
        <row r="20">
          <cell r="C20">
            <v>80000</v>
          </cell>
          <cell r="D20">
            <v>68920</v>
          </cell>
        </row>
        <row r="21">
          <cell r="C21">
            <v>260000</v>
          </cell>
          <cell r="D21">
            <v>186596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C10" sqref="C10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12" s="9" customFormat="1" ht="15" customHeight="1">
      <c r="A3" s="6" t="s">
        <v>2</v>
      </c>
      <c r="B3" s="6"/>
      <c r="C3" s="6"/>
      <c r="D3" s="7"/>
      <c r="E3" s="8" t="s">
        <v>3</v>
      </c>
      <c r="F3" s="8"/>
      <c r="G3" s="8"/>
      <c r="L3" s="10"/>
    </row>
    <row r="4" spans="1:12" s="9" customFormat="1" ht="17.25">
      <c r="A4" s="11" t="s">
        <v>4</v>
      </c>
      <c r="B4" s="12" t="s">
        <v>5</v>
      </c>
      <c r="C4" s="13" t="s">
        <v>6</v>
      </c>
      <c r="D4" s="13"/>
      <c r="E4" s="13"/>
      <c r="F4" s="13"/>
      <c r="G4" s="13"/>
      <c r="L4" s="10"/>
    </row>
    <row r="5" spans="1:7" ht="20.25">
      <c r="A5" s="11"/>
      <c r="B5" s="14"/>
      <c r="C5" s="15" t="s">
        <v>7</v>
      </c>
      <c r="D5" s="16"/>
      <c r="E5" s="16"/>
      <c r="F5" s="17" t="s">
        <v>8</v>
      </c>
      <c r="G5" s="18"/>
    </row>
    <row r="6" spans="1:7" s="23" customFormat="1" ht="37.5" customHeight="1">
      <c r="A6" s="11"/>
      <c r="B6" s="19"/>
      <c r="C6" s="20" t="s">
        <v>9</v>
      </c>
      <c r="D6" s="20" t="s">
        <v>10</v>
      </c>
      <c r="E6" s="21" t="s">
        <v>11</v>
      </c>
      <c r="F6" s="20" t="s">
        <v>12</v>
      </c>
      <c r="G6" s="22" t="s">
        <v>13</v>
      </c>
    </row>
    <row r="7" spans="1:7" s="26" customFormat="1" ht="21.75" customHeight="1">
      <c r="A7" s="24">
        <v>1</v>
      </c>
      <c r="B7" s="24" t="s">
        <v>14</v>
      </c>
      <c r="C7" s="25">
        <f>SUM(C8:C23)</f>
        <v>9000000</v>
      </c>
      <c r="D7" s="25">
        <f>SUM(D8:D23)</f>
        <v>7176038</v>
      </c>
      <c r="E7" s="21">
        <f>D7/C7</f>
        <v>0.7973375555555555</v>
      </c>
      <c r="F7" s="25">
        <v>3763940</v>
      </c>
      <c r="G7" s="21">
        <f>F7/D7</f>
        <v>0.524515059702861</v>
      </c>
    </row>
    <row r="8" spans="1:7" s="31" customFormat="1" ht="21.75" customHeight="1">
      <c r="A8" s="27">
        <v>2</v>
      </c>
      <c r="B8" s="28" t="s">
        <v>15</v>
      </c>
      <c r="C8" s="29">
        <f>'[1]孙中山币'!C6</f>
        <v>5380000</v>
      </c>
      <c r="D8" s="30">
        <f>'[1]孙中山币'!D6</f>
        <v>3897947</v>
      </c>
      <c r="E8" s="21">
        <f aca="true" t="shared" si="0" ref="E8:E23">D8/C8</f>
        <v>0.7245254646840149</v>
      </c>
      <c r="F8" s="30">
        <v>2023865</v>
      </c>
      <c r="G8" s="21">
        <f aca="true" t="shared" si="1" ref="G8:G23">F8/D8</f>
        <v>0.5192130626711959</v>
      </c>
    </row>
    <row r="9" spans="1:7" s="26" customFormat="1" ht="21.75" customHeight="1">
      <c r="A9" s="27">
        <v>3</v>
      </c>
      <c r="B9" s="28" t="s">
        <v>16</v>
      </c>
      <c r="C9" s="29">
        <f>'[1]孙中山币'!C7</f>
        <v>260000</v>
      </c>
      <c r="D9" s="30">
        <f>'[1]孙中山币'!D7</f>
        <v>254512</v>
      </c>
      <c r="E9" s="21">
        <f t="shared" si="0"/>
        <v>0.9788923076923077</v>
      </c>
      <c r="F9" s="30">
        <v>124634</v>
      </c>
      <c r="G9" s="21">
        <f t="shared" si="1"/>
        <v>0.48969793172817</v>
      </c>
    </row>
    <row r="10" spans="1:7" s="31" customFormat="1" ht="21.75" customHeight="1">
      <c r="A10" s="27">
        <v>4</v>
      </c>
      <c r="B10" s="28" t="s">
        <v>17</v>
      </c>
      <c r="C10" s="29">
        <f>'[1]孙中山币'!C8</f>
        <v>360000</v>
      </c>
      <c r="D10" s="30">
        <f>'[1]孙中山币'!D8</f>
        <v>360000</v>
      </c>
      <c r="E10" s="21">
        <f t="shared" si="0"/>
        <v>1</v>
      </c>
      <c r="F10" s="30">
        <v>210595</v>
      </c>
      <c r="G10" s="21">
        <f t="shared" si="1"/>
        <v>0.5849861111111111</v>
      </c>
    </row>
    <row r="11" spans="1:7" s="26" customFormat="1" ht="21.75" customHeight="1">
      <c r="A11" s="27">
        <v>5</v>
      </c>
      <c r="B11" s="28" t="s">
        <v>18</v>
      </c>
      <c r="C11" s="29">
        <f>'[1]孙中山币'!C9</f>
        <v>360000</v>
      </c>
      <c r="D11" s="30">
        <f>'[1]孙中山币'!D9</f>
        <v>359775</v>
      </c>
      <c r="E11" s="21">
        <f t="shared" si="0"/>
        <v>0.999375</v>
      </c>
      <c r="F11" s="30">
        <v>187040</v>
      </c>
      <c r="G11" s="21">
        <f t="shared" si="1"/>
        <v>0.5198804808560906</v>
      </c>
    </row>
    <row r="12" spans="1:7" s="26" customFormat="1" ht="21.75" customHeight="1">
      <c r="A12" s="27">
        <v>6</v>
      </c>
      <c r="B12" s="28" t="s">
        <v>19</v>
      </c>
      <c r="C12" s="29">
        <f>'[1]孙中山币'!C10</f>
        <v>360000</v>
      </c>
      <c r="D12" s="30">
        <f>'[1]孙中山币'!D10</f>
        <v>360000</v>
      </c>
      <c r="E12" s="21">
        <f t="shared" si="0"/>
        <v>1</v>
      </c>
      <c r="F12" s="30">
        <v>225180</v>
      </c>
      <c r="G12" s="21">
        <f t="shared" si="1"/>
        <v>0.6255</v>
      </c>
    </row>
    <row r="13" spans="1:7" s="31" customFormat="1" ht="21.75" customHeight="1">
      <c r="A13" s="27">
        <v>7</v>
      </c>
      <c r="B13" s="28" t="s">
        <v>20</v>
      </c>
      <c r="C13" s="29">
        <f>'[1]孙中山币'!C11</f>
        <v>360000</v>
      </c>
      <c r="D13" s="30">
        <f>'[1]孙中山币'!D11</f>
        <v>212735</v>
      </c>
      <c r="E13" s="21">
        <f t="shared" si="0"/>
        <v>0.5909305555555555</v>
      </c>
      <c r="F13" s="30">
        <v>89864</v>
      </c>
      <c r="G13" s="21">
        <f t="shared" si="1"/>
        <v>0.4224222624391849</v>
      </c>
    </row>
    <row r="14" spans="1:7" s="31" customFormat="1" ht="21.75" customHeight="1">
      <c r="A14" s="27">
        <v>8</v>
      </c>
      <c r="B14" s="28" t="s">
        <v>21</v>
      </c>
      <c r="C14" s="29">
        <f>'[1]孙中山币'!C12</f>
        <v>200000</v>
      </c>
      <c r="D14" s="30">
        <f>'[1]孙中山币'!D12</f>
        <v>192878</v>
      </c>
      <c r="E14" s="21">
        <f t="shared" si="0"/>
        <v>0.96439</v>
      </c>
      <c r="F14" s="30">
        <v>109795</v>
      </c>
      <c r="G14" s="21">
        <f t="shared" si="1"/>
        <v>0.5692458445234811</v>
      </c>
    </row>
    <row r="15" spans="1:7" s="26" customFormat="1" ht="21.75" customHeight="1">
      <c r="A15" s="27">
        <v>9</v>
      </c>
      <c r="B15" s="28" t="s">
        <v>22</v>
      </c>
      <c r="C15" s="29">
        <f>'[1]孙中山币'!C13</f>
        <v>160000</v>
      </c>
      <c r="D15" s="30">
        <f>'[1]孙中山币'!D13</f>
        <v>160000</v>
      </c>
      <c r="E15" s="21">
        <f t="shared" si="0"/>
        <v>1</v>
      </c>
      <c r="F15" s="30">
        <v>70636</v>
      </c>
      <c r="G15" s="21">
        <f t="shared" si="1"/>
        <v>0.441475</v>
      </c>
    </row>
    <row r="16" spans="1:7" s="26" customFormat="1" ht="21.75" customHeight="1">
      <c r="A16" s="27">
        <v>10</v>
      </c>
      <c r="B16" s="28" t="s">
        <v>23</v>
      </c>
      <c r="C16" s="29">
        <f>'[1]孙中山币'!C14</f>
        <v>260000</v>
      </c>
      <c r="D16" s="30">
        <f>'[1]孙中山币'!D14</f>
        <v>260000</v>
      </c>
      <c r="E16" s="21">
        <f t="shared" si="0"/>
        <v>1</v>
      </c>
      <c r="F16" s="30">
        <v>119635</v>
      </c>
      <c r="G16" s="21">
        <f t="shared" si="1"/>
        <v>0.46013461538461536</v>
      </c>
    </row>
    <row r="17" spans="1:7" s="26" customFormat="1" ht="21.75" customHeight="1">
      <c r="A17" s="27">
        <v>11</v>
      </c>
      <c r="B17" s="28" t="s">
        <v>24</v>
      </c>
      <c r="C17" s="29">
        <f>'[1]孙中山币'!C15</f>
        <v>240000</v>
      </c>
      <c r="D17" s="30">
        <f>'[1]孙中山币'!D15</f>
        <v>240000</v>
      </c>
      <c r="E17" s="21">
        <f t="shared" si="0"/>
        <v>1</v>
      </c>
      <c r="F17" s="30">
        <v>133759</v>
      </c>
      <c r="G17" s="21">
        <f t="shared" si="1"/>
        <v>0.5573291666666667</v>
      </c>
    </row>
    <row r="18" spans="1:7" s="26" customFormat="1" ht="21.75" customHeight="1">
      <c r="A18" s="27">
        <v>12</v>
      </c>
      <c r="B18" s="28" t="s">
        <v>25</v>
      </c>
      <c r="C18" s="29">
        <f>'[1]孙中山币'!C16</f>
        <v>200000</v>
      </c>
      <c r="D18" s="30">
        <f>'[1]孙中山币'!D16</f>
        <v>184650</v>
      </c>
      <c r="E18" s="21">
        <f t="shared" si="0"/>
        <v>0.92325</v>
      </c>
      <c r="F18" s="30">
        <v>98103</v>
      </c>
      <c r="G18" s="21">
        <f t="shared" si="1"/>
        <v>0.5312916328188465</v>
      </c>
    </row>
    <row r="19" spans="1:7" s="31" customFormat="1" ht="21.75" customHeight="1">
      <c r="A19" s="27">
        <v>13</v>
      </c>
      <c r="B19" s="28" t="s">
        <v>26</v>
      </c>
      <c r="C19" s="29">
        <f>'[1]孙中山币'!C17</f>
        <v>160000</v>
      </c>
      <c r="D19" s="30">
        <f>'[1]孙中山币'!D17</f>
        <v>126257</v>
      </c>
      <c r="E19" s="21">
        <f t="shared" si="0"/>
        <v>0.78910625</v>
      </c>
      <c r="F19" s="30">
        <v>66894</v>
      </c>
      <c r="G19" s="21">
        <f t="shared" si="1"/>
        <v>0.5298240889614041</v>
      </c>
    </row>
    <row r="20" spans="1:7" s="26" customFormat="1" ht="21.75" customHeight="1">
      <c r="A20" s="27">
        <v>14</v>
      </c>
      <c r="B20" s="28" t="s">
        <v>27</v>
      </c>
      <c r="C20" s="29">
        <f>'[1]孙中山币'!C18</f>
        <v>160000</v>
      </c>
      <c r="D20" s="30">
        <f>'[1]孙中山币'!D18</f>
        <v>129500</v>
      </c>
      <c r="E20" s="21">
        <f t="shared" si="0"/>
        <v>0.809375</v>
      </c>
      <c r="F20" s="30">
        <v>64163</v>
      </c>
      <c r="G20" s="21">
        <f t="shared" si="1"/>
        <v>0.4954671814671815</v>
      </c>
    </row>
    <row r="21" spans="1:7" s="26" customFormat="1" ht="21.75" customHeight="1">
      <c r="A21" s="27">
        <v>15</v>
      </c>
      <c r="B21" s="28" t="s">
        <v>28</v>
      </c>
      <c r="C21" s="29">
        <f>'[1]孙中山币'!C19</f>
        <v>200000</v>
      </c>
      <c r="D21" s="30">
        <f>'[1]孙中山币'!D19</f>
        <v>182268</v>
      </c>
      <c r="E21" s="21">
        <f t="shared" si="0"/>
        <v>0.91134</v>
      </c>
      <c r="F21" s="30">
        <v>106235</v>
      </c>
      <c r="G21" s="21">
        <f t="shared" si="1"/>
        <v>0.5828505277942371</v>
      </c>
    </row>
    <row r="22" spans="1:7" s="26" customFormat="1" ht="21.75" customHeight="1">
      <c r="A22" s="27">
        <v>16</v>
      </c>
      <c r="B22" s="28" t="s">
        <v>29</v>
      </c>
      <c r="C22" s="29">
        <f>'[1]孙中山币'!C20</f>
        <v>80000</v>
      </c>
      <c r="D22" s="30">
        <f>'[1]孙中山币'!D20</f>
        <v>68920</v>
      </c>
      <c r="E22" s="21">
        <f t="shared" si="0"/>
        <v>0.8615</v>
      </c>
      <c r="F22" s="30">
        <v>39769</v>
      </c>
      <c r="G22" s="21">
        <f t="shared" si="1"/>
        <v>0.577031340684852</v>
      </c>
    </row>
    <row r="23" spans="1:7" s="26" customFormat="1" ht="21.75" customHeight="1">
      <c r="A23" s="27">
        <v>17</v>
      </c>
      <c r="B23" s="28" t="s">
        <v>30</v>
      </c>
      <c r="C23" s="29">
        <f>'[1]孙中山币'!C21</f>
        <v>260000</v>
      </c>
      <c r="D23" s="30">
        <f>'[1]孙中山币'!D21</f>
        <v>186596</v>
      </c>
      <c r="E23" s="21">
        <f t="shared" si="0"/>
        <v>0.7176769230769231</v>
      </c>
      <c r="F23" s="30">
        <v>93773</v>
      </c>
      <c r="G23" s="21">
        <f t="shared" si="1"/>
        <v>0.5025456065510515</v>
      </c>
    </row>
    <row r="24" spans="2:7" ht="14.25">
      <c r="B24" s="32"/>
      <c r="C24" s="32"/>
      <c r="D24" s="32"/>
      <c r="E24" s="33"/>
      <c r="F24" s="33"/>
      <c r="G24" s="33"/>
    </row>
    <row r="25" spans="1:7" s="35" customFormat="1" ht="12">
      <c r="A25" s="34"/>
      <c r="E25" s="36"/>
      <c r="F25" s="36"/>
      <c r="G25" s="36"/>
    </row>
    <row r="26" spans="1:11" s="35" customFormat="1" ht="14.25">
      <c r="A26" s="34"/>
      <c r="E26" s="36"/>
      <c r="F26" s="36"/>
      <c r="G26" s="36"/>
      <c r="H26" s="3"/>
      <c r="I26" s="3"/>
      <c r="J26" s="3"/>
      <c r="K26" s="3"/>
    </row>
    <row r="27" spans="1:11" s="35" customFormat="1" ht="14.25">
      <c r="A27" s="34"/>
      <c r="E27" s="36"/>
      <c r="F27" s="36"/>
      <c r="G27" s="36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2017-01-12T09:23:06Z</dcterms:created>
  <dcterms:modified xsi:type="dcterms:W3CDTF">2017-01-12T09:24:53Z</dcterms:modified>
  <cp:category/>
  <cp:version/>
  <cp:contentType/>
  <cp:contentStatus/>
</cp:coreProperties>
</file>