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576" windowHeight="7104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<sst xmlns="http://schemas.openxmlformats.org/spreadsheetml/2006/main" count="31" uniqueCount="31">
  <si>
    <t>可预约数量</t>
  </si>
  <si>
    <t>已预约数量</t>
  </si>
  <si>
    <t>附件2：</t>
  </si>
  <si>
    <t>2017年贺岁纪念币预约、兑换进度统计表</t>
  </si>
  <si>
    <t>填报单位：建行云南省分行</t>
  </si>
  <si>
    <t>序号</t>
  </si>
  <si>
    <t>地区</t>
  </si>
  <si>
    <t>贺岁币</t>
  </si>
  <si>
    <t>预  约</t>
  </si>
  <si>
    <t>兑  换</t>
  </si>
  <si>
    <t>网上预约进度</t>
  </si>
  <si>
    <t>已兑换数量</t>
  </si>
  <si>
    <t>兑换进度=已兑换数量/已预约数量</t>
  </si>
  <si>
    <t>云南省</t>
  </si>
  <si>
    <t>昆明</t>
  </si>
  <si>
    <t>昭通</t>
  </si>
  <si>
    <t>曲靖</t>
  </si>
  <si>
    <t>玉溪</t>
  </si>
  <si>
    <t>红河</t>
  </si>
  <si>
    <t>文山</t>
  </si>
  <si>
    <t>普洱</t>
  </si>
  <si>
    <t>版纳</t>
  </si>
  <si>
    <t>楚雄</t>
  </si>
  <si>
    <t>大理</t>
  </si>
  <si>
    <t>保山</t>
  </si>
  <si>
    <t>德宏</t>
  </si>
  <si>
    <t>丽江</t>
  </si>
  <si>
    <t>怒江</t>
  </si>
  <si>
    <t>迪庆</t>
  </si>
  <si>
    <t>临沧</t>
  </si>
  <si>
    <t>填报时间：2017年1月23日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</si>
</sst>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[$-F800]dddd\,\ mmmm\ dd\,\ yyyy"/>
    <numFmt numFmtId="178" formatCode="#,##0_);[Red]\(#,##0\)"/>
  </numFmts>
  <fonts count="4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b/>
      <sz val="14"/>
      <color indexed="8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4"/>
      <color indexed="8"/>
      <name val="宋体"/>
      <family val="0"/>
    </font>
    <font>
      <sz val="14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0" fillId="32" borderId="9" applyNumberFormat="0" applyFont="0" applyAlignment="0" applyProtection="0"/>
  </cellStyleXfs>
  <cellXfs count="37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6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14" fontId="1" fillId="0" borderId="0" xfId="0" applyNumberFormat="1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76" fontId="6" fillId="33" borderId="10" xfId="0" applyNumberFormat="1" applyFont="1" applyFill="1" applyBorder="1" applyAlignment="1">
      <alignment horizontal="center" vertical="center" wrapText="1"/>
    </xf>
    <xf numFmtId="176" fontId="9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178" fontId="11" fillId="0" borderId="10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2" fillId="0" borderId="0" xfId="0" applyFont="1" applyAlignment="1">
      <alignment horizontal="center" vertical="center"/>
    </xf>
    <xf numFmtId="176" fontId="12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176" fontId="1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5" fillId="0" borderId="12" xfId="0" applyNumberFormat="1" applyFont="1" applyBorder="1" applyAlignment="1">
      <alignment horizontal="center" vertical="center"/>
    </xf>
    <xf numFmtId="176" fontId="6" fillId="0" borderId="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34" borderId="10" xfId="0" applyNumberFormat="1" applyFont="1" applyFill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176" fontId="8" fillId="0" borderId="11" xfId="0" applyNumberFormat="1" applyFont="1" applyBorder="1" applyAlignment="1">
      <alignment horizontal="center" vertical="center"/>
    </xf>
    <xf numFmtId="176" fontId="8" fillId="0" borderId="17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113;&#21335;&#30465;&#20998;&#34892;2017&#24180;&#36154;&#23681;&#24065;&#21457;&#34892;&#36827;&#24230;&#32479;&#35745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上报总行"/>
      <sheetName val="上报人行"/>
      <sheetName val="孙中山币"/>
      <sheetName val="孙中山币-现场（网点）预约201601"/>
      <sheetName val="2017贺岁币-互联网（网上）预约201602"/>
    </sheetNames>
    <sheetDataSet>
      <sheetData sheetId="2">
        <row r="4">
          <cell r="J4">
            <v>0.7973375555555555</v>
          </cell>
        </row>
        <row r="6">
          <cell r="C6">
            <v>5380000</v>
          </cell>
          <cell r="D6">
            <v>3897947</v>
          </cell>
          <cell r="F6">
            <v>2577803</v>
          </cell>
          <cell r="J6">
            <v>0.7245254646840149</v>
          </cell>
        </row>
        <row r="7">
          <cell r="C7">
            <v>260000</v>
          </cell>
          <cell r="D7">
            <v>254512</v>
          </cell>
          <cell r="F7">
            <v>203878</v>
          </cell>
          <cell r="J7">
            <v>0.9788923076923077</v>
          </cell>
        </row>
        <row r="8">
          <cell r="C8">
            <v>360000</v>
          </cell>
          <cell r="D8">
            <v>360000</v>
          </cell>
          <cell r="F8">
            <v>276661</v>
          </cell>
          <cell r="J8">
            <v>1</v>
          </cell>
        </row>
        <row r="9">
          <cell r="C9">
            <v>360000</v>
          </cell>
          <cell r="D9">
            <v>359775</v>
          </cell>
          <cell r="F9">
            <v>239751</v>
          </cell>
          <cell r="J9">
            <v>0.999375</v>
          </cell>
        </row>
        <row r="10">
          <cell r="C10">
            <v>360000</v>
          </cell>
          <cell r="D10">
            <v>360000</v>
          </cell>
          <cell r="F10">
            <v>277353</v>
          </cell>
          <cell r="J10">
            <v>1</v>
          </cell>
        </row>
        <row r="11">
          <cell r="C11">
            <v>360000</v>
          </cell>
          <cell r="D11">
            <v>212735</v>
          </cell>
          <cell r="F11">
            <v>127457</v>
          </cell>
          <cell r="J11">
            <v>0.5909305555555555</v>
          </cell>
        </row>
        <row r="12">
          <cell r="C12">
            <v>200000</v>
          </cell>
          <cell r="D12">
            <v>192878</v>
          </cell>
          <cell r="F12">
            <v>137735</v>
          </cell>
          <cell r="J12">
            <v>0.96439</v>
          </cell>
        </row>
        <row r="13">
          <cell r="C13">
            <v>160000</v>
          </cell>
          <cell r="D13">
            <v>160000</v>
          </cell>
          <cell r="F13">
            <v>105382</v>
          </cell>
          <cell r="J13">
            <v>1</v>
          </cell>
        </row>
        <row r="14">
          <cell r="C14">
            <v>260000</v>
          </cell>
          <cell r="D14">
            <v>260000</v>
          </cell>
          <cell r="F14">
            <v>157862</v>
          </cell>
          <cell r="J14">
            <v>1</v>
          </cell>
        </row>
        <row r="15">
          <cell r="C15">
            <v>240000</v>
          </cell>
          <cell r="D15">
            <v>240000</v>
          </cell>
          <cell r="F15">
            <v>164284</v>
          </cell>
          <cell r="J15">
            <v>1</v>
          </cell>
        </row>
        <row r="16">
          <cell r="C16">
            <v>200000</v>
          </cell>
          <cell r="D16">
            <v>184650</v>
          </cell>
          <cell r="F16">
            <v>124147</v>
          </cell>
          <cell r="J16">
            <v>0.92325</v>
          </cell>
        </row>
        <row r="17">
          <cell r="C17">
            <v>160000</v>
          </cell>
          <cell r="D17">
            <v>126257</v>
          </cell>
          <cell r="F17">
            <v>85360</v>
          </cell>
          <cell r="J17">
            <v>0.78910625</v>
          </cell>
        </row>
        <row r="18">
          <cell r="C18">
            <v>160000</v>
          </cell>
          <cell r="D18">
            <v>129500</v>
          </cell>
          <cell r="F18">
            <v>81418</v>
          </cell>
          <cell r="J18">
            <v>0.809375</v>
          </cell>
        </row>
        <row r="19">
          <cell r="C19">
            <v>200000</v>
          </cell>
          <cell r="D19">
            <v>182268</v>
          </cell>
          <cell r="F19">
            <v>138749</v>
          </cell>
          <cell r="J19">
            <v>0.91134</v>
          </cell>
        </row>
        <row r="20">
          <cell r="C20">
            <v>80000</v>
          </cell>
          <cell r="D20">
            <v>68920</v>
          </cell>
          <cell r="F20">
            <v>46404</v>
          </cell>
          <cell r="J20">
            <v>0.8615</v>
          </cell>
        </row>
        <row r="21">
          <cell r="C21">
            <v>260000</v>
          </cell>
          <cell r="D21">
            <v>186596</v>
          </cell>
          <cell r="F21">
            <v>120721</v>
          </cell>
          <cell r="J21">
            <v>0.7176769230769231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J6" sqref="J6"/>
    </sheetView>
  </sheetViews>
  <sheetFormatPr defaultColWidth="6.00390625" defaultRowHeight="15"/>
  <cols>
    <col min="1" max="1" width="6.00390625" style="1" customWidth="1"/>
    <col min="2" max="2" width="12.8515625" style="3" customWidth="1"/>
    <col min="3" max="3" width="18.7109375" style="3" customWidth="1"/>
    <col min="4" max="4" width="19.00390625" style="3" customWidth="1"/>
    <col min="5" max="5" width="17.140625" style="4" customWidth="1"/>
    <col min="6" max="6" width="15.421875" style="4" customWidth="1"/>
    <col min="7" max="7" width="15.7109375" style="4" customWidth="1"/>
    <col min="8" max="11" width="9.00390625" style="3" customWidth="1"/>
    <col min="12" max="12" width="11.140625" style="3" customWidth="1"/>
    <col min="13" max="242" width="9.00390625" style="3" customWidth="1"/>
    <col min="243" max="16384" width="6.00390625" style="3" customWidth="1"/>
  </cols>
  <sheetData>
    <row r="1" ht="15">
      <c r="B1" s="2" t="s">
        <v>2</v>
      </c>
    </row>
    <row r="2" spans="1:7" ht="20.25" customHeight="1">
      <c r="A2" s="25" t="s">
        <v>3</v>
      </c>
      <c r="B2" s="25"/>
      <c r="C2" s="25"/>
      <c r="D2" s="25"/>
      <c r="E2" s="25"/>
      <c r="F2" s="25"/>
      <c r="G2" s="25"/>
    </row>
    <row r="3" spans="1:12" s="6" customFormat="1" ht="15" customHeight="1">
      <c r="A3" s="26" t="s">
        <v>4</v>
      </c>
      <c r="B3" s="26"/>
      <c r="C3" s="26"/>
      <c r="D3" s="5"/>
      <c r="E3" s="27" t="s">
        <v>30</v>
      </c>
      <c r="F3" s="27"/>
      <c r="G3" s="27"/>
      <c r="L3" s="7"/>
    </row>
    <row r="4" spans="1:12" s="6" customFormat="1" ht="17.25">
      <c r="A4" s="28" t="s">
        <v>5</v>
      </c>
      <c r="B4" s="29" t="s">
        <v>6</v>
      </c>
      <c r="C4" s="32" t="s">
        <v>7</v>
      </c>
      <c r="D4" s="32"/>
      <c r="E4" s="32"/>
      <c r="F4" s="32"/>
      <c r="G4" s="32"/>
      <c r="L4" s="7"/>
    </row>
    <row r="5" spans="1:7" ht="20.25">
      <c r="A5" s="28"/>
      <c r="B5" s="30"/>
      <c r="C5" s="33" t="s">
        <v>8</v>
      </c>
      <c r="D5" s="34"/>
      <c r="E5" s="34"/>
      <c r="F5" s="35" t="s">
        <v>9</v>
      </c>
      <c r="G5" s="36"/>
    </row>
    <row r="6" spans="1:7" s="11" customFormat="1" ht="37.5" customHeight="1">
      <c r="A6" s="28"/>
      <c r="B6" s="31"/>
      <c r="C6" s="8" t="s">
        <v>0</v>
      </c>
      <c r="D6" s="8" t="s">
        <v>1</v>
      </c>
      <c r="E6" s="9" t="s">
        <v>10</v>
      </c>
      <c r="F6" s="8" t="s">
        <v>11</v>
      </c>
      <c r="G6" s="10" t="s">
        <v>12</v>
      </c>
    </row>
    <row r="7" spans="1:7" s="14" customFormat="1" ht="21.75" customHeight="1">
      <c r="A7" s="12">
        <v>1</v>
      </c>
      <c r="B7" s="12" t="s">
        <v>13</v>
      </c>
      <c r="C7" s="13">
        <f>SUM(C8:C23)</f>
        <v>9000000</v>
      </c>
      <c r="D7" s="13">
        <f>SUM(D8:D23)</f>
        <v>7176038</v>
      </c>
      <c r="E7" s="9">
        <f>'[1]孙中山币'!J4</f>
        <v>0.7973375555555555</v>
      </c>
      <c r="F7" s="13">
        <f>SUM(F8:F23)</f>
        <v>4864965</v>
      </c>
      <c r="G7" s="9">
        <f aca="true" t="shared" si="0" ref="G7:G23">F7/D7</f>
        <v>0.6779458247015971</v>
      </c>
    </row>
    <row r="8" spans="1:7" s="19" customFormat="1" ht="21.75" customHeight="1">
      <c r="A8" s="15">
        <v>2</v>
      </c>
      <c r="B8" s="16" t="s">
        <v>14</v>
      </c>
      <c r="C8" s="17">
        <f>'[1]孙中山币'!C6</f>
        <v>5380000</v>
      </c>
      <c r="D8" s="18">
        <f>'[1]孙中山币'!D6</f>
        <v>3897947</v>
      </c>
      <c r="E8" s="9">
        <f>'[1]孙中山币'!J6</f>
        <v>0.7245254646840149</v>
      </c>
      <c r="F8" s="18">
        <f>'[1]孙中山币'!F6</f>
        <v>2577803</v>
      </c>
      <c r="G8" s="9">
        <f t="shared" si="0"/>
        <v>0.6613232555496522</v>
      </c>
    </row>
    <row r="9" spans="1:7" s="14" customFormat="1" ht="21.75" customHeight="1">
      <c r="A9" s="15">
        <v>3</v>
      </c>
      <c r="B9" s="16" t="s">
        <v>15</v>
      </c>
      <c r="C9" s="17">
        <f>'[1]孙中山币'!C7</f>
        <v>260000</v>
      </c>
      <c r="D9" s="18">
        <f>'[1]孙中山币'!D7</f>
        <v>254512</v>
      </c>
      <c r="E9" s="9">
        <f>'[1]孙中山币'!J7</f>
        <v>0.9788923076923077</v>
      </c>
      <c r="F9" s="18">
        <f>'[1]孙中山币'!F7</f>
        <v>203878</v>
      </c>
      <c r="G9" s="9">
        <f t="shared" si="0"/>
        <v>0.8010545671716854</v>
      </c>
    </row>
    <row r="10" spans="1:7" s="19" customFormat="1" ht="21.75" customHeight="1">
      <c r="A10" s="15">
        <v>4</v>
      </c>
      <c r="B10" s="16" t="s">
        <v>16</v>
      </c>
      <c r="C10" s="17">
        <f>'[1]孙中山币'!C8</f>
        <v>360000</v>
      </c>
      <c r="D10" s="18">
        <f>'[1]孙中山币'!D8</f>
        <v>360000</v>
      </c>
      <c r="E10" s="9">
        <f>'[1]孙中山币'!J8</f>
        <v>1</v>
      </c>
      <c r="F10" s="18">
        <f>'[1]孙中山币'!F8</f>
        <v>276661</v>
      </c>
      <c r="G10" s="9">
        <f t="shared" si="0"/>
        <v>0.7685027777777778</v>
      </c>
    </row>
    <row r="11" spans="1:7" s="14" customFormat="1" ht="21.75" customHeight="1">
      <c r="A11" s="15">
        <v>5</v>
      </c>
      <c r="B11" s="16" t="s">
        <v>17</v>
      </c>
      <c r="C11" s="17">
        <f>'[1]孙中山币'!C9</f>
        <v>360000</v>
      </c>
      <c r="D11" s="18">
        <f>'[1]孙中山币'!D9</f>
        <v>359775</v>
      </c>
      <c r="E11" s="9">
        <f>'[1]孙中山币'!J9</f>
        <v>0.999375</v>
      </c>
      <c r="F11" s="18">
        <f>'[1]孙中山币'!F9</f>
        <v>239751</v>
      </c>
      <c r="G11" s="9">
        <f t="shared" si="0"/>
        <v>0.6663914946841776</v>
      </c>
    </row>
    <row r="12" spans="1:7" s="14" customFormat="1" ht="21.75" customHeight="1">
      <c r="A12" s="15">
        <v>6</v>
      </c>
      <c r="B12" s="16" t="s">
        <v>18</v>
      </c>
      <c r="C12" s="17">
        <f>'[1]孙中山币'!C10</f>
        <v>360000</v>
      </c>
      <c r="D12" s="18">
        <f>'[1]孙中山币'!D10</f>
        <v>360000</v>
      </c>
      <c r="E12" s="9">
        <f>'[1]孙中山币'!J10</f>
        <v>1</v>
      </c>
      <c r="F12" s="18">
        <f>'[1]孙中山币'!F10</f>
        <v>277353</v>
      </c>
      <c r="G12" s="9">
        <f t="shared" si="0"/>
        <v>0.770425</v>
      </c>
    </row>
    <row r="13" spans="1:7" s="19" customFormat="1" ht="21.75" customHeight="1">
      <c r="A13" s="15">
        <v>7</v>
      </c>
      <c r="B13" s="16" t="s">
        <v>19</v>
      </c>
      <c r="C13" s="17">
        <f>'[1]孙中山币'!C11</f>
        <v>360000</v>
      </c>
      <c r="D13" s="18">
        <f>'[1]孙中山币'!D11</f>
        <v>212735</v>
      </c>
      <c r="E13" s="9">
        <f>'[1]孙中山币'!J11</f>
        <v>0.5909305555555555</v>
      </c>
      <c r="F13" s="18">
        <f>'[1]孙中山币'!F11</f>
        <v>127457</v>
      </c>
      <c r="G13" s="9">
        <f t="shared" si="0"/>
        <v>0.5991350741532893</v>
      </c>
    </row>
    <row r="14" spans="1:7" s="19" customFormat="1" ht="21.75" customHeight="1">
      <c r="A14" s="15">
        <v>8</v>
      </c>
      <c r="B14" s="16" t="s">
        <v>20</v>
      </c>
      <c r="C14" s="17">
        <f>'[1]孙中山币'!C12</f>
        <v>200000</v>
      </c>
      <c r="D14" s="18">
        <f>'[1]孙中山币'!D12</f>
        <v>192878</v>
      </c>
      <c r="E14" s="9">
        <f>'[1]孙中山币'!J12</f>
        <v>0.96439</v>
      </c>
      <c r="F14" s="18">
        <f>'[1]孙中山币'!F12</f>
        <v>137735</v>
      </c>
      <c r="G14" s="9">
        <f t="shared" si="0"/>
        <v>0.7141042524289966</v>
      </c>
    </row>
    <row r="15" spans="1:7" s="14" customFormat="1" ht="21.75" customHeight="1">
      <c r="A15" s="15">
        <v>9</v>
      </c>
      <c r="B15" s="16" t="s">
        <v>21</v>
      </c>
      <c r="C15" s="17">
        <f>'[1]孙中山币'!C13</f>
        <v>160000</v>
      </c>
      <c r="D15" s="18">
        <f>'[1]孙中山币'!D13</f>
        <v>160000</v>
      </c>
      <c r="E15" s="9">
        <f>'[1]孙中山币'!J13</f>
        <v>1</v>
      </c>
      <c r="F15" s="18">
        <f>'[1]孙中山币'!F13</f>
        <v>105382</v>
      </c>
      <c r="G15" s="9">
        <f t="shared" si="0"/>
        <v>0.6586375</v>
      </c>
    </row>
    <row r="16" spans="1:7" s="14" customFormat="1" ht="21.75" customHeight="1">
      <c r="A16" s="15">
        <v>10</v>
      </c>
      <c r="B16" s="16" t="s">
        <v>22</v>
      </c>
      <c r="C16" s="17">
        <f>'[1]孙中山币'!C14</f>
        <v>260000</v>
      </c>
      <c r="D16" s="18">
        <f>'[1]孙中山币'!D14</f>
        <v>260000</v>
      </c>
      <c r="E16" s="9">
        <f>'[1]孙中山币'!J14</f>
        <v>1</v>
      </c>
      <c r="F16" s="18">
        <f>'[1]孙中山币'!F14</f>
        <v>157862</v>
      </c>
      <c r="G16" s="9">
        <f t="shared" si="0"/>
        <v>0.6071615384615384</v>
      </c>
    </row>
    <row r="17" spans="1:7" s="14" customFormat="1" ht="21.75" customHeight="1">
      <c r="A17" s="15">
        <v>11</v>
      </c>
      <c r="B17" s="16" t="s">
        <v>23</v>
      </c>
      <c r="C17" s="17">
        <f>'[1]孙中山币'!C15</f>
        <v>240000</v>
      </c>
      <c r="D17" s="18">
        <f>'[1]孙中山币'!D15</f>
        <v>240000</v>
      </c>
      <c r="E17" s="9">
        <f>'[1]孙中山币'!J15</f>
        <v>1</v>
      </c>
      <c r="F17" s="18">
        <f>'[1]孙中山币'!F15</f>
        <v>164284</v>
      </c>
      <c r="G17" s="9">
        <f t="shared" si="0"/>
        <v>0.6845166666666667</v>
      </c>
    </row>
    <row r="18" spans="1:7" s="14" customFormat="1" ht="21.75" customHeight="1">
      <c r="A18" s="15">
        <v>12</v>
      </c>
      <c r="B18" s="16" t="s">
        <v>24</v>
      </c>
      <c r="C18" s="17">
        <f>'[1]孙中山币'!C16</f>
        <v>200000</v>
      </c>
      <c r="D18" s="18">
        <f>'[1]孙中山币'!D16</f>
        <v>184650</v>
      </c>
      <c r="E18" s="9">
        <f>'[1]孙中山币'!J16</f>
        <v>0.92325</v>
      </c>
      <c r="F18" s="18">
        <f>'[1]孙中山币'!F16</f>
        <v>124147</v>
      </c>
      <c r="G18" s="9">
        <f t="shared" si="0"/>
        <v>0.6723368535066342</v>
      </c>
    </row>
    <row r="19" spans="1:7" s="19" customFormat="1" ht="21.75" customHeight="1">
      <c r="A19" s="15">
        <v>13</v>
      </c>
      <c r="B19" s="16" t="s">
        <v>25</v>
      </c>
      <c r="C19" s="17">
        <f>'[1]孙中山币'!C17</f>
        <v>160000</v>
      </c>
      <c r="D19" s="18">
        <f>'[1]孙中山币'!D17</f>
        <v>126257</v>
      </c>
      <c r="E19" s="9">
        <f>'[1]孙中山币'!J17</f>
        <v>0.78910625</v>
      </c>
      <c r="F19" s="18">
        <f>'[1]孙中山币'!F17</f>
        <v>85360</v>
      </c>
      <c r="G19" s="9">
        <f t="shared" si="0"/>
        <v>0.6760813261838947</v>
      </c>
    </row>
    <row r="20" spans="1:7" s="14" customFormat="1" ht="21.75" customHeight="1">
      <c r="A20" s="15">
        <v>14</v>
      </c>
      <c r="B20" s="16" t="s">
        <v>26</v>
      </c>
      <c r="C20" s="17">
        <f>'[1]孙中山币'!C18</f>
        <v>160000</v>
      </c>
      <c r="D20" s="18">
        <f>'[1]孙中山币'!D18</f>
        <v>129500</v>
      </c>
      <c r="E20" s="9">
        <f>'[1]孙中山币'!J18</f>
        <v>0.809375</v>
      </c>
      <c r="F20" s="18">
        <f>'[1]孙中山币'!F18</f>
        <v>81418</v>
      </c>
      <c r="G20" s="9">
        <f t="shared" si="0"/>
        <v>0.6287104247104247</v>
      </c>
    </row>
    <row r="21" spans="1:7" s="14" customFormat="1" ht="21.75" customHeight="1">
      <c r="A21" s="15">
        <v>15</v>
      </c>
      <c r="B21" s="16" t="s">
        <v>27</v>
      </c>
      <c r="C21" s="17">
        <f>'[1]孙中山币'!C19</f>
        <v>200000</v>
      </c>
      <c r="D21" s="18">
        <f>'[1]孙中山币'!D19</f>
        <v>182268</v>
      </c>
      <c r="E21" s="9">
        <f>'[1]孙中山币'!J19</f>
        <v>0.91134</v>
      </c>
      <c r="F21" s="18">
        <f>'[1]孙中山币'!F19</f>
        <v>138749</v>
      </c>
      <c r="G21" s="9">
        <f t="shared" si="0"/>
        <v>0.7612362016371497</v>
      </c>
    </row>
    <row r="22" spans="1:7" s="14" customFormat="1" ht="21.75" customHeight="1">
      <c r="A22" s="15">
        <v>16</v>
      </c>
      <c r="B22" s="16" t="s">
        <v>28</v>
      </c>
      <c r="C22" s="17">
        <f>'[1]孙中山币'!C20</f>
        <v>80000</v>
      </c>
      <c r="D22" s="18">
        <f>'[1]孙中山币'!D20</f>
        <v>68920</v>
      </c>
      <c r="E22" s="9">
        <f>'[1]孙中山币'!J20</f>
        <v>0.8615</v>
      </c>
      <c r="F22" s="18">
        <f>'[1]孙中山币'!F20</f>
        <v>46404</v>
      </c>
      <c r="G22" s="9">
        <f t="shared" si="0"/>
        <v>0.6733023795705165</v>
      </c>
    </row>
    <row r="23" spans="1:7" s="14" customFormat="1" ht="21.75" customHeight="1">
      <c r="A23" s="15">
        <v>17</v>
      </c>
      <c r="B23" s="16" t="s">
        <v>29</v>
      </c>
      <c r="C23" s="17">
        <f>'[1]孙中山币'!C21</f>
        <v>260000</v>
      </c>
      <c r="D23" s="18">
        <f>'[1]孙中山币'!D21</f>
        <v>186596</v>
      </c>
      <c r="E23" s="9">
        <f>'[1]孙中山币'!J21</f>
        <v>0.7176769230769231</v>
      </c>
      <c r="F23" s="18">
        <f>'[1]孙中山币'!F21</f>
        <v>120721</v>
      </c>
      <c r="G23" s="9">
        <f t="shared" si="0"/>
        <v>0.6469645651568093</v>
      </c>
    </row>
    <row r="24" spans="2:7" ht="14.25">
      <c r="B24" s="20"/>
      <c r="C24" s="20"/>
      <c r="D24" s="20"/>
      <c r="E24" s="21"/>
      <c r="F24" s="21"/>
      <c r="G24" s="21"/>
    </row>
    <row r="25" spans="1:7" s="23" customFormat="1" ht="12">
      <c r="A25" s="22"/>
      <c r="E25" s="24"/>
      <c r="F25" s="24"/>
      <c r="G25" s="24"/>
    </row>
    <row r="26" spans="1:11" s="23" customFormat="1" ht="14.25">
      <c r="A26" s="22"/>
      <c r="E26" s="24"/>
      <c r="F26" s="24"/>
      <c r="G26" s="24"/>
      <c r="H26" s="3"/>
      <c r="I26" s="3"/>
      <c r="J26" s="3"/>
      <c r="K26" s="3"/>
    </row>
    <row r="27" spans="1:11" s="23" customFormat="1" ht="14.25">
      <c r="A27" s="22"/>
      <c r="E27" s="24"/>
      <c r="F27" s="24"/>
      <c r="G27" s="24"/>
      <c r="H27" s="3"/>
      <c r="I27" s="3"/>
      <c r="J27" s="3"/>
      <c r="K27" s="3"/>
    </row>
  </sheetData>
  <sheetProtection/>
  <protectedRanges>
    <protectedRange password="C71F" sqref="D3:G4" name="区域1"/>
  </protectedRanges>
  <mergeCells count="8">
    <mergeCell ref="A2:G2"/>
    <mergeCell ref="A3:C3"/>
    <mergeCell ref="E3:G3"/>
    <mergeCell ref="A4:A6"/>
    <mergeCell ref="B4:B6"/>
    <mergeCell ref="C4:G4"/>
    <mergeCell ref="C5:E5"/>
    <mergeCell ref="F5:G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现金出纳科</dc:creator>
  <cp:keywords/>
  <dc:description/>
  <cp:lastModifiedBy>现金出纳科</cp:lastModifiedBy>
  <dcterms:created xsi:type="dcterms:W3CDTF">2016-12-31T09:23:20Z</dcterms:created>
  <dcterms:modified xsi:type="dcterms:W3CDTF">2017-01-23T09:12:15Z</dcterms:modified>
  <cp:category/>
  <cp:version/>
  <cp:contentType/>
  <cp:contentStatus/>
</cp:coreProperties>
</file>