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6" windowHeight="710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<sst xmlns="http://schemas.openxmlformats.org/spreadsheetml/2006/main" count="31" uniqueCount="31">
  <si>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可预约数量</t>
  </si>
  <si>
    <t>已预约数量</t>
  </si>
  <si>
    <t>附件2：</t>
  </si>
  <si>
    <t>2017年贺岁纪念币预约、兑换进度统计表</t>
  </si>
  <si>
    <t>填报单位：建行云南省分行</t>
  </si>
  <si>
    <t>序号</t>
  </si>
  <si>
    <t>地区</t>
  </si>
  <si>
    <t>贺岁币</t>
  </si>
  <si>
    <t>预  约</t>
  </si>
  <si>
    <t>兑  换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</si>
  <si>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</si>
  <si>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</si>
  <si>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</si>
  <si>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</si>
  <si>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</si>
  <si>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</si>
  <si>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</si>
  <si>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</si>
  <si>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</si>
  <si>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</si>
  <si>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</si>
  <si>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</si>
  <si>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</si>
  <si>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</si>
  <si>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</si>
  <si>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</si>
  <si>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</si>
  <si>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</si>
  <si>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</si>
  <si>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</si>
  <si>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填报时间：2017年1月24日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</si>
</sst>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4">
          <cell r="J4">
            <v>0.7973375555555555</v>
          </cell>
        </row>
        <row r="6">
          <cell r="C6">
            <v>5380000</v>
          </cell>
          <cell r="D6">
            <v>3897947</v>
          </cell>
          <cell r="F6">
            <v>2660309</v>
          </cell>
          <cell r="J6">
            <v>0.7245254646840149</v>
          </cell>
        </row>
        <row r="7">
          <cell r="C7">
            <v>260000</v>
          </cell>
          <cell r="D7">
            <v>254512</v>
          </cell>
          <cell r="F7">
            <v>224137</v>
          </cell>
          <cell r="J7">
            <v>0.9788923076923077</v>
          </cell>
        </row>
        <row r="8">
          <cell r="C8">
            <v>360000</v>
          </cell>
          <cell r="D8">
            <v>360000</v>
          </cell>
          <cell r="F8">
            <v>283417</v>
          </cell>
          <cell r="J8">
            <v>1</v>
          </cell>
        </row>
        <row r="9">
          <cell r="C9">
            <v>360000</v>
          </cell>
          <cell r="D9">
            <v>359775</v>
          </cell>
          <cell r="F9">
            <v>253771</v>
          </cell>
          <cell r="J9">
            <v>0.999375</v>
          </cell>
        </row>
        <row r="10">
          <cell r="C10">
            <v>360000</v>
          </cell>
          <cell r="D10">
            <v>360000</v>
          </cell>
          <cell r="F10">
            <v>288544</v>
          </cell>
          <cell r="J10">
            <v>1</v>
          </cell>
        </row>
        <row r="11">
          <cell r="C11">
            <v>360000</v>
          </cell>
          <cell r="D11">
            <v>212735</v>
          </cell>
          <cell r="F11">
            <v>132604</v>
          </cell>
          <cell r="J11">
            <v>0.5909305555555555</v>
          </cell>
        </row>
        <row r="12">
          <cell r="C12">
            <v>200000</v>
          </cell>
          <cell r="D12">
            <v>192878</v>
          </cell>
          <cell r="F12">
            <v>140605</v>
          </cell>
          <cell r="J12">
            <v>0.96439</v>
          </cell>
        </row>
        <row r="13">
          <cell r="C13">
            <v>160000</v>
          </cell>
          <cell r="D13">
            <v>160000</v>
          </cell>
          <cell r="F13">
            <v>106802</v>
          </cell>
          <cell r="J13">
            <v>1</v>
          </cell>
        </row>
        <row r="14">
          <cell r="C14">
            <v>260000</v>
          </cell>
          <cell r="D14">
            <v>260000</v>
          </cell>
          <cell r="F14">
            <v>162104</v>
          </cell>
          <cell r="J14">
            <v>1</v>
          </cell>
        </row>
        <row r="15">
          <cell r="C15">
            <v>240000</v>
          </cell>
          <cell r="D15">
            <v>240000</v>
          </cell>
          <cell r="F15">
            <v>174612</v>
          </cell>
          <cell r="J15">
            <v>1</v>
          </cell>
        </row>
        <row r="16">
          <cell r="C16">
            <v>200000</v>
          </cell>
          <cell r="D16">
            <v>184650</v>
          </cell>
          <cell r="F16">
            <v>129099</v>
          </cell>
          <cell r="J16">
            <v>0.92325</v>
          </cell>
        </row>
        <row r="17">
          <cell r="C17">
            <v>160000</v>
          </cell>
          <cell r="D17">
            <v>126257</v>
          </cell>
          <cell r="F17">
            <v>89506</v>
          </cell>
          <cell r="J17">
            <v>0.78910625</v>
          </cell>
        </row>
        <row r="18">
          <cell r="C18">
            <v>160000</v>
          </cell>
          <cell r="D18">
            <v>129500</v>
          </cell>
          <cell r="F18">
            <v>84064</v>
          </cell>
          <cell r="J18">
            <v>0.809375</v>
          </cell>
        </row>
        <row r="19">
          <cell r="C19">
            <v>200000</v>
          </cell>
          <cell r="D19">
            <v>182268</v>
          </cell>
          <cell r="F19">
            <v>141459</v>
          </cell>
          <cell r="J19">
            <v>0.91134</v>
          </cell>
        </row>
        <row r="20">
          <cell r="C20">
            <v>80000</v>
          </cell>
          <cell r="D20">
            <v>68920</v>
          </cell>
          <cell r="F20">
            <v>46804</v>
          </cell>
          <cell r="J20">
            <v>0.8615</v>
          </cell>
        </row>
        <row r="21">
          <cell r="C21">
            <v>260000</v>
          </cell>
          <cell r="D21">
            <v>186596</v>
          </cell>
          <cell r="F21">
            <v>133800</v>
          </cell>
          <cell r="J21">
            <v>0.7176769230769231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I6" sqref="I6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2</v>
      </c>
    </row>
    <row r="2" spans="1:7" ht="20.25" customHeight="1">
      <c r="A2" s="25" t="s">
        <v>3</v>
      </c>
      <c r="B2" s="25"/>
      <c r="C2" s="25"/>
      <c r="D2" s="25"/>
      <c r="E2" s="25"/>
      <c r="F2" s="25"/>
      <c r="G2" s="25"/>
    </row>
    <row r="3" spans="1:12" s="6" customFormat="1" ht="15" customHeight="1">
      <c r="A3" s="26" t="s">
        <v>4</v>
      </c>
      <c r="B3" s="26"/>
      <c r="C3" s="26"/>
      <c r="D3" s="5"/>
      <c r="E3" s="27" t="s">
        <v>30</v>
      </c>
      <c r="F3" s="27"/>
      <c r="G3" s="27"/>
      <c r="L3" s="7"/>
    </row>
    <row r="4" spans="1:12" s="6" customFormat="1" ht="17.25">
      <c r="A4" s="28" t="s">
        <v>5</v>
      </c>
      <c r="B4" s="29" t="s">
        <v>6</v>
      </c>
      <c r="C4" s="32" t="s">
        <v>7</v>
      </c>
      <c r="D4" s="32"/>
      <c r="E4" s="32"/>
      <c r="F4" s="32"/>
      <c r="G4" s="32"/>
      <c r="L4" s="7"/>
    </row>
    <row r="5" spans="1:7" ht="20.25">
      <c r="A5" s="28"/>
      <c r="B5" s="30"/>
      <c r="C5" s="33" t="s">
        <v>8</v>
      </c>
      <c r="D5" s="34"/>
      <c r="E5" s="34"/>
      <c r="F5" s="35" t="s">
        <v>9</v>
      </c>
      <c r="G5" s="36"/>
    </row>
    <row r="6" spans="1:7" s="11" customFormat="1" ht="37.5" customHeight="1">
      <c r="A6" s="28"/>
      <c r="B6" s="31"/>
      <c r="C6" s="8" t="s">
        <v>0</v>
      </c>
      <c r="D6" s="8" t="s">
        <v>1</v>
      </c>
      <c r="E6" s="9" t="s">
        <v>10</v>
      </c>
      <c r="F6" s="8" t="s">
        <v>11</v>
      </c>
      <c r="G6" s="10" t="s">
        <v>12</v>
      </c>
    </row>
    <row r="7" spans="1:7" s="14" customFormat="1" ht="21.75" customHeight="1">
      <c r="A7" s="12">
        <v>1</v>
      </c>
      <c r="B7" s="12" t="s">
        <v>13</v>
      </c>
      <c r="C7" s="13">
        <f>SUM(C8:C23)</f>
        <v>9000000</v>
      </c>
      <c r="D7" s="13">
        <f>SUM(D8:D23)</f>
        <v>7176038</v>
      </c>
      <c r="E7" s="9">
        <f>'[1]孙中山币'!J4</f>
        <v>0.7973375555555555</v>
      </c>
      <c r="F7" s="13">
        <f>SUM(F8:F23)</f>
        <v>5051637</v>
      </c>
      <c r="G7" s="9">
        <f aca="true" t="shared" si="0" ref="G7:G23">F7/D7</f>
        <v>0.7039590648767468</v>
      </c>
    </row>
    <row r="8" spans="1:7" s="19" customFormat="1" ht="21.75" customHeight="1">
      <c r="A8" s="15">
        <v>2</v>
      </c>
      <c r="B8" s="16" t="s">
        <v>14</v>
      </c>
      <c r="C8" s="17">
        <f>'[1]孙中山币'!C6</f>
        <v>5380000</v>
      </c>
      <c r="D8" s="18">
        <f>'[1]孙中山币'!D6</f>
        <v>3897947</v>
      </c>
      <c r="E8" s="9">
        <f>'[1]孙中山币'!J6</f>
        <v>0.7245254646840149</v>
      </c>
      <c r="F8" s="18">
        <f>'[1]孙中山币'!F6</f>
        <v>2660309</v>
      </c>
      <c r="G8" s="9">
        <f t="shared" si="0"/>
        <v>0.6824897824418854</v>
      </c>
    </row>
    <row r="9" spans="1:7" s="14" customFormat="1" ht="21.75" customHeight="1">
      <c r="A9" s="15">
        <v>3</v>
      </c>
      <c r="B9" s="16" t="s">
        <v>15</v>
      </c>
      <c r="C9" s="17">
        <f>'[1]孙中山币'!C7</f>
        <v>260000</v>
      </c>
      <c r="D9" s="18">
        <f>'[1]孙中山币'!D7</f>
        <v>254512</v>
      </c>
      <c r="E9" s="9">
        <f>'[1]孙中山币'!J7</f>
        <v>0.9788923076923077</v>
      </c>
      <c r="F9" s="18">
        <f>'[1]孙中山币'!F7</f>
        <v>224137</v>
      </c>
      <c r="G9" s="9">
        <f t="shared" si="0"/>
        <v>0.8806539573772553</v>
      </c>
    </row>
    <row r="10" spans="1:7" s="19" customFormat="1" ht="21.75" customHeight="1">
      <c r="A10" s="15">
        <v>4</v>
      </c>
      <c r="B10" s="16" t="s">
        <v>16</v>
      </c>
      <c r="C10" s="17">
        <f>'[1]孙中山币'!C8</f>
        <v>360000</v>
      </c>
      <c r="D10" s="18">
        <f>'[1]孙中山币'!D8</f>
        <v>360000</v>
      </c>
      <c r="E10" s="9">
        <f>'[1]孙中山币'!J8</f>
        <v>1</v>
      </c>
      <c r="F10" s="18">
        <f>'[1]孙中山币'!F8</f>
        <v>283417</v>
      </c>
      <c r="G10" s="9">
        <f t="shared" si="0"/>
        <v>0.7872694444444445</v>
      </c>
    </row>
    <row r="11" spans="1:7" s="14" customFormat="1" ht="21.75" customHeight="1">
      <c r="A11" s="15">
        <v>5</v>
      </c>
      <c r="B11" s="16" t="s">
        <v>17</v>
      </c>
      <c r="C11" s="17">
        <f>'[1]孙中山币'!C9</f>
        <v>360000</v>
      </c>
      <c r="D11" s="18">
        <f>'[1]孙中山币'!D9</f>
        <v>359775</v>
      </c>
      <c r="E11" s="9">
        <f>'[1]孙中山币'!J9</f>
        <v>0.999375</v>
      </c>
      <c r="F11" s="18">
        <f>'[1]孙中山币'!F9</f>
        <v>253771</v>
      </c>
      <c r="G11" s="9">
        <f t="shared" si="0"/>
        <v>0.7053602946285873</v>
      </c>
    </row>
    <row r="12" spans="1:7" s="14" customFormat="1" ht="21.75" customHeight="1">
      <c r="A12" s="15">
        <v>6</v>
      </c>
      <c r="B12" s="16" t="s">
        <v>18</v>
      </c>
      <c r="C12" s="17">
        <f>'[1]孙中山币'!C10</f>
        <v>360000</v>
      </c>
      <c r="D12" s="18">
        <f>'[1]孙中山币'!D10</f>
        <v>360000</v>
      </c>
      <c r="E12" s="9">
        <f>'[1]孙中山币'!J10</f>
        <v>1</v>
      </c>
      <c r="F12" s="18">
        <f>'[1]孙中山币'!F10</f>
        <v>288544</v>
      </c>
      <c r="G12" s="9">
        <f t="shared" si="0"/>
        <v>0.8015111111111111</v>
      </c>
    </row>
    <row r="13" spans="1:7" s="19" customFormat="1" ht="21.75" customHeight="1">
      <c r="A13" s="15">
        <v>7</v>
      </c>
      <c r="B13" s="16" t="s">
        <v>19</v>
      </c>
      <c r="C13" s="17">
        <f>'[1]孙中山币'!C11</f>
        <v>360000</v>
      </c>
      <c r="D13" s="18">
        <f>'[1]孙中山币'!D11</f>
        <v>212735</v>
      </c>
      <c r="E13" s="9">
        <f>'[1]孙中山币'!J11</f>
        <v>0.5909305555555555</v>
      </c>
      <c r="F13" s="18">
        <f>'[1]孙中山币'!F11</f>
        <v>132604</v>
      </c>
      <c r="G13" s="9">
        <f t="shared" si="0"/>
        <v>0.6233294944414413</v>
      </c>
    </row>
    <row r="14" spans="1:7" s="19" customFormat="1" ht="21.75" customHeight="1">
      <c r="A14" s="15">
        <v>8</v>
      </c>
      <c r="B14" s="16" t="s">
        <v>20</v>
      </c>
      <c r="C14" s="17">
        <f>'[1]孙中山币'!C12</f>
        <v>200000</v>
      </c>
      <c r="D14" s="18">
        <f>'[1]孙中山币'!D12</f>
        <v>192878</v>
      </c>
      <c r="E14" s="9">
        <f>'[1]孙中山币'!J12</f>
        <v>0.96439</v>
      </c>
      <c r="F14" s="18">
        <f>'[1]孙中山币'!F12</f>
        <v>140605</v>
      </c>
      <c r="G14" s="9">
        <f t="shared" si="0"/>
        <v>0.7289841246798494</v>
      </c>
    </row>
    <row r="15" spans="1:7" s="14" customFormat="1" ht="21.75" customHeight="1">
      <c r="A15" s="15">
        <v>9</v>
      </c>
      <c r="B15" s="16" t="s">
        <v>21</v>
      </c>
      <c r="C15" s="17">
        <f>'[1]孙中山币'!C13</f>
        <v>160000</v>
      </c>
      <c r="D15" s="18">
        <f>'[1]孙中山币'!D13</f>
        <v>160000</v>
      </c>
      <c r="E15" s="9">
        <f>'[1]孙中山币'!J13</f>
        <v>1</v>
      </c>
      <c r="F15" s="18">
        <f>'[1]孙中山币'!F13</f>
        <v>106802</v>
      </c>
      <c r="G15" s="9">
        <f t="shared" si="0"/>
        <v>0.6675125</v>
      </c>
    </row>
    <row r="16" spans="1:7" s="14" customFormat="1" ht="21.75" customHeight="1">
      <c r="A16" s="15">
        <v>10</v>
      </c>
      <c r="B16" s="16" t="s">
        <v>22</v>
      </c>
      <c r="C16" s="17">
        <f>'[1]孙中山币'!C14</f>
        <v>260000</v>
      </c>
      <c r="D16" s="18">
        <f>'[1]孙中山币'!D14</f>
        <v>260000</v>
      </c>
      <c r="E16" s="9">
        <f>'[1]孙中山币'!J14</f>
        <v>1</v>
      </c>
      <c r="F16" s="18">
        <f>'[1]孙中山币'!F14</f>
        <v>162104</v>
      </c>
      <c r="G16" s="9">
        <f t="shared" si="0"/>
        <v>0.623476923076923</v>
      </c>
    </row>
    <row r="17" spans="1:7" s="14" customFormat="1" ht="21.75" customHeight="1">
      <c r="A17" s="15">
        <v>11</v>
      </c>
      <c r="B17" s="16" t="s">
        <v>23</v>
      </c>
      <c r="C17" s="17">
        <f>'[1]孙中山币'!C15</f>
        <v>240000</v>
      </c>
      <c r="D17" s="18">
        <f>'[1]孙中山币'!D15</f>
        <v>240000</v>
      </c>
      <c r="E17" s="9">
        <f>'[1]孙中山币'!J15</f>
        <v>1</v>
      </c>
      <c r="F17" s="18">
        <f>'[1]孙中山币'!F15</f>
        <v>174612</v>
      </c>
      <c r="G17" s="9">
        <f t="shared" si="0"/>
        <v>0.72755</v>
      </c>
    </row>
    <row r="18" spans="1:7" s="14" customFormat="1" ht="21.75" customHeight="1">
      <c r="A18" s="15">
        <v>12</v>
      </c>
      <c r="B18" s="16" t="s">
        <v>24</v>
      </c>
      <c r="C18" s="17">
        <f>'[1]孙中山币'!C16</f>
        <v>200000</v>
      </c>
      <c r="D18" s="18">
        <f>'[1]孙中山币'!D16</f>
        <v>184650</v>
      </c>
      <c r="E18" s="9">
        <f>'[1]孙中山币'!J16</f>
        <v>0.92325</v>
      </c>
      <c r="F18" s="18">
        <f>'[1]孙中山币'!F16</f>
        <v>129099</v>
      </c>
      <c r="G18" s="9">
        <f t="shared" si="0"/>
        <v>0.6991551584077985</v>
      </c>
    </row>
    <row r="19" spans="1:7" s="19" customFormat="1" ht="21.75" customHeight="1">
      <c r="A19" s="15">
        <v>13</v>
      </c>
      <c r="B19" s="16" t="s">
        <v>25</v>
      </c>
      <c r="C19" s="17">
        <f>'[1]孙中山币'!C17</f>
        <v>160000</v>
      </c>
      <c r="D19" s="18">
        <f>'[1]孙中山币'!D17</f>
        <v>126257</v>
      </c>
      <c r="E19" s="9">
        <f>'[1]孙中山币'!J17</f>
        <v>0.78910625</v>
      </c>
      <c r="F19" s="18">
        <f>'[1]孙中山币'!F17</f>
        <v>89506</v>
      </c>
      <c r="G19" s="9">
        <f t="shared" si="0"/>
        <v>0.7089191094355164</v>
      </c>
    </row>
    <row r="20" spans="1:7" s="14" customFormat="1" ht="21.75" customHeight="1">
      <c r="A20" s="15">
        <v>14</v>
      </c>
      <c r="B20" s="16" t="s">
        <v>26</v>
      </c>
      <c r="C20" s="17">
        <f>'[1]孙中山币'!C18</f>
        <v>160000</v>
      </c>
      <c r="D20" s="18">
        <f>'[1]孙中山币'!D18</f>
        <v>129500</v>
      </c>
      <c r="E20" s="9">
        <f>'[1]孙中山币'!J18</f>
        <v>0.809375</v>
      </c>
      <c r="F20" s="18">
        <f>'[1]孙中山币'!F18</f>
        <v>84064</v>
      </c>
      <c r="G20" s="9">
        <f t="shared" si="0"/>
        <v>0.6491428571428571</v>
      </c>
    </row>
    <row r="21" spans="1:7" s="14" customFormat="1" ht="21.75" customHeight="1">
      <c r="A21" s="15">
        <v>15</v>
      </c>
      <c r="B21" s="16" t="s">
        <v>27</v>
      </c>
      <c r="C21" s="17">
        <f>'[1]孙中山币'!C19</f>
        <v>200000</v>
      </c>
      <c r="D21" s="18">
        <f>'[1]孙中山币'!D19</f>
        <v>182268</v>
      </c>
      <c r="E21" s="9">
        <f>'[1]孙中山币'!J19</f>
        <v>0.91134</v>
      </c>
      <c r="F21" s="18">
        <f>'[1]孙中山币'!F19</f>
        <v>141459</v>
      </c>
      <c r="G21" s="9">
        <f t="shared" si="0"/>
        <v>0.7761044176706827</v>
      </c>
    </row>
    <row r="22" spans="1:7" s="14" customFormat="1" ht="21.75" customHeight="1">
      <c r="A22" s="15">
        <v>16</v>
      </c>
      <c r="B22" s="16" t="s">
        <v>28</v>
      </c>
      <c r="C22" s="17">
        <f>'[1]孙中山币'!C20</f>
        <v>80000</v>
      </c>
      <c r="D22" s="18">
        <f>'[1]孙中山币'!D20</f>
        <v>68920</v>
      </c>
      <c r="E22" s="9">
        <f>'[1]孙中山币'!J20</f>
        <v>0.8615</v>
      </c>
      <c r="F22" s="18">
        <f>'[1]孙中山币'!F20</f>
        <v>46804</v>
      </c>
      <c r="G22" s="9">
        <f t="shared" si="0"/>
        <v>0.6791062100986651</v>
      </c>
    </row>
    <row r="23" spans="1:7" s="14" customFormat="1" ht="21.75" customHeight="1">
      <c r="A23" s="15">
        <v>17</v>
      </c>
      <c r="B23" s="16" t="s">
        <v>29</v>
      </c>
      <c r="C23" s="17">
        <f>'[1]孙中山币'!C21</f>
        <v>260000</v>
      </c>
      <c r="D23" s="18">
        <f>'[1]孙中山币'!D21</f>
        <v>186596</v>
      </c>
      <c r="E23" s="9">
        <f>'[1]孙中山币'!J21</f>
        <v>0.7176769230769231</v>
      </c>
      <c r="F23" s="18">
        <f>'[1]孙中山币'!F21</f>
        <v>133800</v>
      </c>
      <c r="G23" s="9">
        <f t="shared" si="0"/>
        <v>0.7170571716435508</v>
      </c>
    </row>
    <row r="24" spans="2:7" ht="14.25">
      <c r="B24" s="20"/>
      <c r="C24" s="20"/>
      <c r="D24" s="20"/>
      <c r="E24" s="21"/>
      <c r="F24" s="21"/>
      <c r="G24" s="21"/>
    </row>
    <row r="25" spans="1:7" s="23" customFormat="1" ht="12">
      <c r="A25" s="22"/>
      <c r="E25" s="24"/>
      <c r="F25" s="24"/>
      <c r="G25" s="24"/>
    </row>
    <row r="26" spans="1:11" s="23" customFormat="1" ht="14.25">
      <c r="A26" s="22"/>
      <c r="E26" s="24"/>
      <c r="F26" s="24"/>
      <c r="G26" s="24"/>
      <c r="H26" s="3"/>
      <c r="I26" s="3"/>
      <c r="J26" s="3"/>
      <c r="K26" s="3"/>
    </row>
    <row r="27" spans="1:11" s="23" customFormat="1" ht="14.25">
      <c r="A27" s="22"/>
      <c r="E27" s="24"/>
      <c r="F27" s="24"/>
      <c r="G27" s="24"/>
      <c r="H27" s="3"/>
      <c r="I27" s="3"/>
      <c r="J27" s="3"/>
      <c r="K27" s="3"/>
    </row>
  </sheetData>
  <sheetProtection/>
  <protectedRanges>
    <protectedRange password="C71F" sqref="D3:G4" name="区域1_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2016-12-31T09:23:20Z</dcterms:created>
  <dcterms:modified xsi:type="dcterms:W3CDTF">2017-01-24T09:20:25Z</dcterms:modified>
  <cp:category/>
  <cp:version/>
  <cp:contentType/>
  <cp:contentStatus/>
</cp:coreProperties>
</file>